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SML\SAM\MP\M\APPEL D'OFFRES\2026\2026-005 NETTOYAGE DES LOCAUX ET DE LA VITRERIE\DCE\Annexe 1 AE - DPGF\"/>
    </mc:Choice>
  </mc:AlternateContent>
  <bookViews>
    <workbookView xWindow="2055" yWindow="1380" windowWidth="19425" windowHeight="9210"/>
  </bookViews>
  <sheets>
    <sheet name="LOT 2 RIOM" sheetId="1" r:id="rId1"/>
  </sheets>
  <calcPr calcId="162913"/>
</workbook>
</file>

<file path=xl/calcChain.xml><?xml version="1.0" encoding="utf-8"?>
<calcChain xmlns="http://schemas.openxmlformats.org/spreadsheetml/2006/main">
  <c r="G80" i="1" l="1"/>
  <c r="H9" i="1" l="1"/>
  <c r="H77" i="1" l="1"/>
  <c r="G71" i="1" l="1"/>
  <c r="H81" i="1" s="1"/>
  <c r="G44" i="1"/>
  <c r="H10" i="1" l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G30" i="1" l="1"/>
  <c r="H31" i="1" l="1"/>
  <c r="H33" i="1" s="1"/>
  <c r="F64" i="1" s="1"/>
  <c r="E54" i="1"/>
  <c r="E55" i="1"/>
  <c r="E53" i="1"/>
  <c r="H45" i="1"/>
  <c r="H47" i="1" s="1"/>
  <c r="F66" i="1" s="1"/>
  <c r="E56" i="1" l="1"/>
  <c r="F57" i="1" s="1"/>
  <c r="F59" i="1" s="1"/>
  <c r="F68" i="1" s="1"/>
  <c r="F70" i="1" s="1"/>
  <c r="F55" i="1" l="1"/>
  <c r="F54" i="1"/>
  <c r="F53" i="1"/>
  <c r="H40" i="1"/>
  <c r="H41" i="1"/>
  <c r="H39" i="1"/>
  <c r="I39" i="1" s="1"/>
  <c r="I10" i="1"/>
  <c r="I9" i="1" l="1"/>
  <c r="I11" i="1" l="1"/>
  <c r="I12" i="1"/>
  <c r="I13" i="1"/>
  <c r="I14" i="1"/>
  <c r="I15" i="1"/>
</calcChain>
</file>

<file path=xl/sharedStrings.xml><?xml version="1.0" encoding="utf-8"?>
<sst xmlns="http://schemas.openxmlformats.org/spreadsheetml/2006/main" count="155" uniqueCount="76">
  <si>
    <t>N°</t>
  </si>
  <si>
    <t>Prix unitaire € HT</t>
  </si>
  <si>
    <t>Balayage humide + lavage</t>
  </si>
  <si>
    <t>Essuyage des rayonnages d'archives</t>
  </si>
  <si>
    <t>Nettoyage des bouches de VMC</t>
  </si>
  <si>
    <t>Aspiration</t>
  </si>
  <si>
    <t>Balayage humide</t>
  </si>
  <si>
    <t>Peinture</t>
  </si>
  <si>
    <t>Revêtement de sol</t>
  </si>
  <si>
    <t>/</t>
  </si>
  <si>
    <t>Moquette</t>
  </si>
  <si>
    <t>Les prix que vous renseignez sont les prix unitaires complets  (incluant la location éventuelle de matériel, les fournitures et produits, les consommables, le matériel, …)</t>
  </si>
  <si>
    <t>Nature de la prestation</t>
  </si>
  <si>
    <t>Nature de la fournitures</t>
  </si>
  <si>
    <t>Papier toillette</t>
  </si>
  <si>
    <t>Savon liquide</t>
  </si>
  <si>
    <t>Essuie-main</t>
  </si>
  <si>
    <t>Quantité mensuelle</t>
  </si>
  <si>
    <t>Prix mensuel € HT</t>
  </si>
  <si>
    <t>Superficie</t>
  </si>
  <si>
    <t>Prix mensuel € TTC</t>
  </si>
  <si>
    <t xml:space="preserve">Temps moyen mensuel en heure
</t>
  </si>
  <si>
    <t>Soit un prix/m2 € TTC</t>
  </si>
  <si>
    <t>Superficie en m2</t>
  </si>
  <si>
    <t>Périodicité</t>
  </si>
  <si>
    <t>Semestrielle</t>
  </si>
  <si>
    <t>Temps moyen à la prestation en heure</t>
  </si>
  <si>
    <t>Prestations dites quotidiennes (fréquence journalière - hebdomadaire - bi-hebdomadaire - mensuelle)</t>
  </si>
  <si>
    <t xml:space="preserve">Vidage des corbeilles de bureau et intégration dans la filière de tri sélectif de la commune </t>
  </si>
  <si>
    <t>Vidage et évacuation des poubelles « tout venant » installées dans les réfectoires, offices, locaux d’accueil, sanitaires et remplacement des sacs poubelles</t>
  </si>
  <si>
    <t>Aération des locaux</t>
  </si>
  <si>
    <t>Récurage et désinfection des éléments sanitaires</t>
  </si>
  <si>
    <t>Mise en place de produits hygiéniques</t>
  </si>
  <si>
    <t>Vidage des cendriers extérieurs et évacuation des déchets</t>
  </si>
  <si>
    <t>Essuyage et nettoyage des bureaux, plans de travail des locaux à caractère médical 
Nettoyage, désinfection  des chaises et fauteuils des locaux à caractère médical</t>
  </si>
  <si>
    <t>Nettoyage poignées de portes</t>
  </si>
  <si>
    <t>Essuyage des éléments meublants (sauf archives et stockages)</t>
  </si>
  <si>
    <t>Nettoyage des vitres de la façade d'entrée</t>
  </si>
  <si>
    <t>Nettoyage/désinfection réfrigérateur</t>
  </si>
  <si>
    <t>Journalière</t>
  </si>
  <si>
    <t>Hebdomadaire</t>
  </si>
  <si>
    <t>Mensuelle</t>
  </si>
  <si>
    <t>Nettoyage micro-ondes</t>
  </si>
  <si>
    <t>Lavage</t>
  </si>
  <si>
    <t>PVC</t>
  </si>
  <si>
    <t>Bi-hebdomadaire</t>
  </si>
  <si>
    <t>Total mensuel en heure</t>
  </si>
  <si>
    <t>Prix de la prestation semestrielle € HT</t>
  </si>
  <si>
    <t>Prix de la prestation semestrielle € TTC</t>
  </si>
  <si>
    <t>Document à compléter dans son intégralité et sans modification</t>
  </si>
  <si>
    <t>Montant total forfaitaire mensuel
€ HT</t>
  </si>
  <si>
    <t>Montant total forfaitaire mensuel
€ TTC</t>
  </si>
  <si>
    <t>Montant total forfaitaire annuel 
€ TTC</t>
  </si>
  <si>
    <t>Montant total forfaitaire semestriel
€ HT</t>
  </si>
  <si>
    <t>Montant total forfaitaire semestriel
€ TTC</t>
  </si>
  <si>
    <t>Montant total  annuel 
€  TTC</t>
  </si>
  <si>
    <t>Fourniture des consommables sanitaires</t>
  </si>
  <si>
    <t>Prestations dites ponctuelles (fréquence semestrielle)</t>
  </si>
  <si>
    <t>RECAPITULATIF DES PRESTATIONS</t>
  </si>
  <si>
    <t>Montant total global et forfaitaire annuel 
€ TTC</t>
  </si>
  <si>
    <t>Total annuel en heure</t>
  </si>
  <si>
    <t>Total semestriel en heure</t>
  </si>
  <si>
    <t>Montant total  mensuel 
€  HT</t>
  </si>
  <si>
    <t>Montant total  mensuel
€  TTC</t>
  </si>
  <si>
    <t>Temps moyen annuel</t>
  </si>
  <si>
    <t>Temps total moyen annuel</t>
  </si>
  <si>
    <t xml:space="preserve">PVC </t>
  </si>
  <si>
    <t>Carrelage - PVC</t>
  </si>
  <si>
    <t>PVC - Ciment</t>
  </si>
  <si>
    <t>PSE</t>
  </si>
  <si>
    <t>Décomposition du Prix global et Forfaitaire (DPGF)
Marché n° 2026-005
Appel d'Offres Ouvert</t>
  </si>
  <si>
    <t>BPU / DQE</t>
  </si>
  <si>
    <t>Prestations de nettoyage des locaux et de la vitrerie
des sites de la CPAM du Puy-de-Dôme</t>
  </si>
  <si>
    <t>LOT 2 - Site RIOM</t>
  </si>
  <si>
    <t>Prestation Exceptionnelle Supplémentaire (PSE) N°1</t>
  </si>
  <si>
    <r>
      <t>Nettoyage renforcé des surfaces en contact avec les mains - selon descriptif au</t>
    </r>
    <r>
      <rPr>
        <b/>
        <sz val="10"/>
        <color rgb="FFFF0000"/>
        <rFont val="Calibri"/>
        <family val="2"/>
        <scheme val="minor"/>
      </rPr>
      <t xml:space="preserve"> </t>
    </r>
    <r>
      <rPr>
        <b/>
        <sz val="10"/>
        <color rgb="FF3333FF"/>
        <rFont val="Calibri"/>
        <family val="2"/>
        <scheme val="minor"/>
      </rPr>
      <t xml:space="preserve">CCTP à l'article 12 </t>
    </r>
    <r>
      <rPr>
        <b/>
        <sz val="10"/>
        <color rgb="FF0000FF"/>
        <rFont val="Calibri"/>
        <family val="2"/>
        <scheme val="minor"/>
      </rPr>
      <t>- Crise sanitaire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</si>
</sst>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7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name val="Arial"/>
      <family val="2"/>
    </font>
    <font>
      <b/>
      <sz val="10"/>
      <color rgb="FF3333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9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4" fontId="4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4" fillId="2" borderId="1" xfId="0" applyFont="1" applyFill="1" applyBorder="1" applyAlignment="1" applyProtection="1">
      <alignment vertical="center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  <xf numFmtId="0" fontId="4" fillId="6" borderId="0" xfId="0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23" xfId="0" applyFont="1" applyFill="1" applyBorder="1" applyAlignment="1" applyProtection="1">
      <alignment vertical="center"/>
    </xf>
    <xf numFmtId="164" fontId="4" fillId="2" borderId="1" xfId="0" applyNumberFormat="1" applyFont="1" applyFill="1" applyBorder="1" applyAlignment="1" applyProtection="1">
      <alignment vertical="center"/>
    </xf>
    <xf numFmtId="164" fontId="4" fillId="3" borderId="1" xfId="0" applyNumberFormat="1" applyFont="1" applyFill="1" applyBorder="1" applyAlignment="1" applyProtection="1">
      <alignment vertical="center"/>
    </xf>
    <xf numFmtId="0" fontId="4" fillId="2" borderId="24" xfId="0" applyFont="1" applyFill="1" applyBorder="1" applyAlignment="1" applyProtection="1">
      <alignment horizontal="center" vertical="center" wrapText="1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0" fontId="4" fillId="6" borderId="26" xfId="0" applyFont="1" applyFill="1" applyBorder="1" applyAlignment="1" applyProtection="1">
      <alignment horizontal="center" vertical="center" wrapText="1"/>
      <protection locked="0"/>
    </xf>
    <xf numFmtId="0" fontId="1" fillId="2" borderId="13" xfId="0" applyFont="1" applyFill="1" applyBorder="1" applyAlignment="1" applyProtection="1">
      <alignment vertical="center" wrapText="1"/>
    </xf>
    <xf numFmtId="0" fontId="2" fillId="4" borderId="1" xfId="0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 applyProtection="1">
      <alignment vertical="center" wrapText="1"/>
    </xf>
    <xf numFmtId="0" fontId="3" fillId="2" borderId="1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2" fontId="4" fillId="2" borderId="1" xfId="0" applyNumberFormat="1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4" fontId="4" fillId="3" borderId="1" xfId="0" applyNumberFormat="1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left" vertical="center" wrapText="1"/>
    </xf>
    <xf numFmtId="0" fontId="4" fillId="3" borderId="12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horizontal="center" vertical="center"/>
    </xf>
    <xf numFmtId="4" fontId="4" fillId="2" borderId="1" xfId="0" applyNumberFormat="1" applyFont="1" applyFill="1" applyBorder="1" applyAlignment="1" applyProtection="1">
      <alignment horizontal="center" vertical="center"/>
    </xf>
    <xf numFmtId="0" fontId="4" fillId="2" borderId="12" xfId="0" applyFont="1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vertical="center" wrapText="1"/>
    </xf>
    <xf numFmtId="0" fontId="4" fillId="2" borderId="0" xfId="0" applyFont="1" applyFill="1" applyBorder="1" applyAlignment="1" applyProtection="1">
      <alignment horizontal="center" vertical="center" wrapText="1"/>
    </xf>
    <xf numFmtId="0" fontId="4" fillId="6" borderId="26" xfId="0" applyFont="1" applyFill="1" applyBorder="1" applyAlignment="1" applyProtection="1">
      <alignment horizontal="center" vertical="center" wrapText="1"/>
    </xf>
    <xf numFmtId="0" fontId="4" fillId="6" borderId="15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vertical="center"/>
    </xf>
    <xf numFmtId="0" fontId="4" fillId="6" borderId="0" xfId="0" applyFont="1" applyFill="1" applyBorder="1" applyAlignment="1" applyProtection="1">
      <alignment horizontal="center" vertical="center" wrapText="1"/>
    </xf>
    <xf numFmtId="0" fontId="4" fillId="6" borderId="21" xfId="0" applyFont="1" applyFill="1" applyBorder="1" applyAlignment="1" applyProtection="1">
      <alignment horizontal="center" vertical="center" wrapText="1"/>
    </xf>
    <xf numFmtId="0" fontId="4" fillId="2" borderId="10" xfId="0" applyFont="1" applyFill="1" applyBorder="1" applyAlignment="1" applyProtection="1">
      <alignment horizontal="center" vertical="center" wrapText="1"/>
    </xf>
    <xf numFmtId="0" fontId="4" fillId="6" borderId="20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0" borderId="0" xfId="0" applyFont="1" applyProtection="1"/>
    <xf numFmtId="0" fontId="5" fillId="5" borderId="0" xfId="0" applyFont="1" applyFill="1" applyBorder="1" applyAlignment="1" applyProtection="1">
      <alignment horizontal="left" vertical="center"/>
    </xf>
    <xf numFmtId="0" fontId="5" fillId="5" borderId="0" xfId="0" applyFont="1" applyFill="1" applyBorder="1" applyAlignment="1" applyProtection="1">
      <alignment horizontal="left" vertical="center" wrapText="1"/>
    </xf>
    <xf numFmtId="0" fontId="6" fillId="2" borderId="0" xfId="0" applyFont="1" applyFill="1" applyProtection="1"/>
    <xf numFmtId="2" fontId="4" fillId="3" borderId="4" xfId="0" applyNumberFormat="1" applyFont="1" applyFill="1" applyBorder="1" applyAlignment="1" applyProtection="1">
      <alignment horizontal="center" vertical="center" wrapText="1"/>
    </xf>
    <xf numFmtId="0" fontId="8" fillId="2" borderId="6" xfId="0" applyFont="1" applyFill="1" applyBorder="1" applyAlignment="1" applyProtection="1">
      <alignment horizontal="center" vertical="center" wrapText="1"/>
    </xf>
    <xf numFmtId="0" fontId="8" fillId="2" borderId="5" xfId="0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vertical="center"/>
    </xf>
    <xf numFmtId="0" fontId="6" fillId="2" borderId="0" xfId="0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0" borderId="0" xfId="0" applyFont="1" applyProtection="1"/>
    <xf numFmtId="0" fontId="3" fillId="3" borderId="1" xfId="0" applyFont="1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vertical="center"/>
    </xf>
    <xf numFmtId="0" fontId="4" fillId="2" borderId="0" xfId="0" applyFont="1" applyFill="1" applyBorder="1" applyAlignment="1" applyProtection="1">
      <alignment horizontal="center" vertical="center"/>
    </xf>
    <xf numFmtId="0" fontId="8" fillId="2" borderId="18" xfId="0" applyFont="1" applyFill="1" applyBorder="1" applyAlignment="1" applyProtection="1">
      <alignment horizontal="center" vertical="center" wrapText="1"/>
    </xf>
    <xf numFmtId="2" fontId="4" fillId="2" borderId="1" xfId="0" applyNumberFormat="1" applyFont="1" applyFill="1" applyBorder="1" applyAlignment="1" applyProtection="1">
      <alignment horizontal="center" vertical="center"/>
    </xf>
    <xf numFmtId="2" fontId="4" fillId="3" borderId="1" xfId="0" applyNumberFormat="1" applyFont="1" applyFill="1" applyBorder="1" applyAlignment="1" applyProtection="1">
      <alignment horizontal="center" vertical="center"/>
    </xf>
    <xf numFmtId="2" fontId="4" fillId="6" borderId="25" xfId="0" applyNumberFormat="1" applyFont="1" applyFill="1" applyBorder="1" applyAlignment="1" applyProtection="1">
      <alignment horizontal="center" vertical="center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2" fontId="4" fillId="2" borderId="2" xfId="0" applyNumberFormat="1" applyFont="1" applyFill="1" applyBorder="1" applyAlignment="1" applyProtection="1">
      <alignment horizontal="center" vertical="center" wrapText="1"/>
    </xf>
    <xf numFmtId="2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3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/>
    </xf>
    <xf numFmtId="4" fontId="4" fillId="3" borderId="1" xfId="0" applyNumberFormat="1" applyFont="1" applyFill="1" applyBorder="1" applyAlignment="1" applyProtection="1">
      <alignment horizontal="center" vertical="center"/>
    </xf>
    <xf numFmtId="0" fontId="8" fillId="2" borderId="3" xfId="0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vertical="center"/>
    </xf>
    <xf numFmtId="2" fontId="4" fillId="3" borderId="1" xfId="0" applyNumberFormat="1" applyFont="1" applyFill="1" applyBorder="1" applyAlignment="1" applyProtection="1">
      <alignment horizontal="center" vertical="center" wrapText="1"/>
    </xf>
    <xf numFmtId="0" fontId="9" fillId="3" borderId="1" xfId="0" applyFont="1" applyFill="1" applyBorder="1" applyAlignment="1" applyProtection="1">
      <alignment horizontal="center" vertical="center"/>
    </xf>
    <xf numFmtId="0" fontId="4" fillId="3" borderId="4" xfId="0" applyFont="1" applyFill="1" applyBorder="1" applyAlignment="1" applyProtection="1">
      <alignment horizontal="center" vertical="center"/>
    </xf>
    <xf numFmtId="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2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2" fontId="4" fillId="2" borderId="17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/>
    <xf numFmtId="0" fontId="0" fillId="2" borderId="0" xfId="0" applyFont="1" applyFill="1" applyProtection="1"/>
    <xf numFmtId="0" fontId="12" fillId="2" borderId="0" xfId="0" applyFont="1" applyFill="1" applyBorder="1" applyAlignment="1" applyProtection="1">
      <alignment horizontal="left" vertical="center" wrapText="1"/>
    </xf>
    <xf numFmtId="0" fontId="12" fillId="5" borderId="0" xfId="0" applyFont="1" applyFill="1" applyBorder="1" applyAlignment="1" applyProtection="1">
      <alignment horizontal="left" vertical="center"/>
    </xf>
    <xf numFmtId="0" fontId="12" fillId="5" borderId="0" xfId="0" applyFont="1" applyFill="1" applyBorder="1" applyAlignment="1" applyProtection="1">
      <alignment horizontal="left" vertical="center" wrapText="1"/>
    </xf>
    <xf numFmtId="0" fontId="0" fillId="0" borderId="0" xfId="0" applyFont="1" applyAlignment="1" applyProtection="1">
      <alignment horizontal="center" vertical="center"/>
    </xf>
    <xf numFmtId="0" fontId="0" fillId="0" borderId="9" xfId="0" applyFont="1" applyBorder="1" applyProtection="1"/>
    <xf numFmtId="0" fontId="0" fillId="0" borderId="0" xfId="0" applyFont="1" applyBorder="1" applyProtection="1"/>
    <xf numFmtId="0" fontId="0" fillId="0" borderId="0" xfId="0" applyFont="1" applyBorder="1" applyAlignment="1" applyProtection="1">
      <alignment horizontal="center" vertical="center"/>
    </xf>
    <xf numFmtId="0" fontId="0" fillId="0" borderId="7" xfId="0" applyFont="1" applyBorder="1" applyAlignment="1" applyProtection="1">
      <alignment horizontal="center" vertical="center"/>
    </xf>
    <xf numFmtId="0" fontId="5" fillId="2" borderId="22" xfId="0" applyFont="1" applyFill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center" vertical="center" wrapText="1"/>
    </xf>
    <xf numFmtId="0" fontId="0" fillId="2" borderId="0" xfId="0" applyFont="1" applyFill="1" applyBorder="1" applyProtection="1"/>
    <xf numFmtId="0" fontId="0" fillId="0" borderId="0" xfId="0" applyFont="1" applyAlignment="1" applyProtection="1">
      <alignment horizontal="center" vertical="center"/>
      <protection locked="0"/>
    </xf>
    <xf numFmtId="0" fontId="13" fillId="2" borderId="22" xfId="0" applyFont="1" applyFill="1" applyBorder="1" applyAlignment="1" applyProtection="1">
      <alignment horizontal="center" vertical="center" wrapText="1"/>
      <protection locked="0"/>
    </xf>
    <xf numFmtId="0" fontId="8" fillId="6" borderId="22" xfId="0" applyFont="1" applyFill="1" applyBorder="1" applyAlignment="1" applyProtection="1">
      <alignment horizontal="center" vertical="center" wrapText="1"/>
      <protection locked="0"/>
    </xf>
    <xf numFmtId="0" fontId="0" fillId="6" borderId="22" xfId="0" applyFont="1" applyFill="1" applyBorder="1" applyAlignment="1" applyProtection="1">
      <alignment horizontal="center" vertical="center"/>
      <protection locked="0"/>
    </xf>
    <xf numFmtId="2" fontId="6" fillId="2" borderId="18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22" xfId="0" applyFont="1" applyFill="1" applyBorder="1" applyAlignment="1" applyProtection="1">
      <alignment horizontal="center" vertical="center" wrapText="1"/>
      <protection locked="0"/>
    </xf>
    <xf numFmtId="2" fontId="6" fillId="0" borderId="22" xfId="0" applyNumberFormat="1" applyFont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center" vertical="center" wrapText="1"/>
    </xf>
    <xf numFmtId="2" fontId="4" fillId="0" borderId="2" xfId="0" applyNumberFormat="1" applyFont="1" applyBorder="1" applyAlignment="1" applyProtection="1">
      <alignment horizontal="center" vertical="center"/>
    </xf>
    <xf numFmtId="0" fontId="9" fillId="3" borderId="1" xfId="0" applyFont="1" applyFill="1" applyBorder="1" applyAlignment="1" applyProtection="1">
      <alignment horizontal="left" vertical="center" wrapText="1"/>
    </xf>
    <xf numFmtId="0" fontId="8" fillId="2" borderId="27" xfId="0" applyFont="1" applyFill="1" applyBorder="1" applyAlignment="1" applyProtection="1">
      <alignment horizontal="center" vertical="center" wrapText="1"/>
    </xf>
    <xf numFmtId="2" fontId="4" fillId="2" borderId="28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</xf>
    <xf numFmtId="0" fontId="13" fillId="2" borderId="0" xfId="0" applyFont="1" applyFill="1" applyBorder="1" applyAlignment="1" applyProtection="1">
      <alignment horizontal="center" vertical="center" wrapText="1"/>
      <protection locked="0"/>
    </xf>
    <xf numFmtId="2" fontId="6" fillId="0" borderId="0" xfId="0" applyNumberFormat="1" applyFont="1" applyBorder="1" applyAlignment="1" applyProtection="1">
      <alignment horizontal="center" vertical="center"/>
    </xf>
    <xf numFmtId="4" fontId="4" fillId="2" borderId="2" xfId="0" applyNumberFormat="1" applyFont="1" applyFill="1" applyBorder="1" applyAlignment="1" applyProtection="1">
      <alignment horizontal="center" vertical="center" wrapText="1"/>
    </xf>
    <xf numFmtId="0" fontId="7" fillId="2" borderId="11" xfId="0" applyFont="1" applyFill="1" applyBorder="1" applyAlignment="1" applyProtection="1">
      <alignment horizontal="center" vertical="center" wrapText="1"/>
    </xf>
    <xf numFmtId="0" fontId="1" fillId="2" borderId="18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 wrapText="1"/>
    </xf>
    <xf numFmtId="0" fontId="11" fillId="2" borderId="15" xfId="0" applyFont="1" applyFill="1" applyBorder="1" applyAlignment="1" applyProtection="1">
      <alignment horizontal="center" vertical="center" wrapText="1"/>
    </xf>
    <xf numFmtId="0" fontId="11" fillId="2" borderId="16" xfId="0" applyFont="1" applyFill="1" applyBorder="1" applyAlignment="1" applyProtection="1">
      <alignment horizontal="center" vertical="center" wrapText="1"/>
    </xf>
    <xf numFmtId="0" fontId="11" fillId="2" borderId="14" xfId="0" applyFont="1" applyFill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left" vertical="center" wrapText="1"/>
    </xf>
    <xf numFmtId="0" fontId="1" fillId="5" borderId="18" xfId="0" applyFont="1" applyFill="1" applyBorder="1" applyAlignment="1" applyProtection="1">
      <alignment horizontal="center" vertical="center"/>
    </xf>
    <xf numFmtId="0" fontId="1" fillId="5" borderId="6" xfId="0" applyFont="1" applyFill="1" applyBorder="1" applyAlignment="1" applyProtection="1">
      <alignment horizontal="center" vertical="center"/>
    </xf>
    <xf numFmtId="0" fontId="1" fillId="5" borderId="19" xfId="0" applyFont="1" applyFill="1" applyBorder="1" applyAlignment="1" applyProtection="1">
      <alignment horizontal="center" vertical="center"/>
    </xf>
    <xf numFmtId="0" fontId="5" fillId="2" borderId="18" xfId="0" applyFont="1" applyFill="1" applyBorder="1" applyAlignment="1" applyProtection="1">
      <alignment horizontal="left" vertical="center"/>
    </xf>
    <xf numFmtId="0" fontId="5" fillId="2" borderId="6" xfId="0" applyFont="1" applyFill="1" applyBorder="1" applyAlignment="1" applyProtection="1">
      <alignment horizontal="left" vertical="center"/>
    </xf>
    <xf numFmtId="0" fontId="8" fillId="2" borderId="0" xfId="0" applyFont="1" applyFill="1" applyBorder="1" applyAlignment="1" applyProtection="1">
      <alignment horizontal="center" vertical="center" wrapText="1"/>
    </xf>
    <xf numFmtId="0" fontId="8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6" xfId="0" applyFont="1" applyFill="1" applyBorder="1" applyAlignment="1" applyProtection="1">
      <alignment horizontal="center" vertical="center" wrapText="1"/>
    </xf>
    <xf numFmtId="0" fontId="15" fillId="7" borderId="0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1416322</xdr:colOff>
      <xdr:row>0</xdr:row>
      <xdr:rowOff>789940</xdr:rowOff>
    </xdr:to>
    <xdr:pic>
      <xdr:nvPicPr>
        <xdr:cNvPr id="6" name="Image 5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545715" cy="7899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2"/>
  <sheetViews>
    <sheetView tabSelected="1" topLeftCell="A46" zoomScale="70" zoomScaleNormal="70" workbookViewId="0">
      <selection activeCell="L90" sqref="L89:L90"/>
    </sheetView>
  </sheetViews>
  <sheetFormatPr baseColWidth="10" defaultColWidth="11.42578125" defaultRowHeight="15" x14ac:dyDescent="0.25"/>
  <cols>
    <col min="1" max="1" width="17" style="84" customWidth="1"/>
    <col min="2" max="2" width="44.42578125" style="84" customWidth="1"/>
    <col min="3" max="3" width="18.5703125" style="89" customWidth="1"/>
    <col min="4" max="4" width="16.42578125" style="89" customWidth="1"/>
    <col min="5" max="5" width="17.42578125" style="89" customWidth="1"/>
    <col min="6" max="7" width="23.7109375" style="89" customWidth="1"/>
    <col min="8" max="8" width="26.7109375" style="89" customWidth="1"/>
    <col min="9" max="9" width="11.42578125" style="84" customWidth="1"/>
    <col min="10" max="16384" width="11.42578125" style="84"/>
  </cols>
  <sheetData>
    <row r="1" spans="1:9" ht="113.25" customHeight="1" thickBot="1" x14ac:dyDescent="0.3">
      <c r="A1" s="16"/>
      <c r="B1" s="115" t="s">
        <v>70</v>
      </c>
      <c r="C1" s="115"/>
      <c r="D1" s="115"/>
      <c r="E1" s="115"/>
      <c r="F1" s="115"/>
      <c r="G1" s="115"/>
      <c r="H1" s="116" t="s">
        <v>73</v>
      </c>
      <c r="I1" s="117"/>
    </row>
    <row r="2" spans="1:9" ht="81" customHeight="1" x14ac:dyDescent="0.25">
      <c r="A2" s="119" t="s">
        <v>72</v>
      </c>
      <c r="B2" s="120"/>
      <c r="C2" s="120"/>
      <c r="D2" s="120"/>
      <c r="E2" s="120"/>
      <c r="F2" s="120"/>
      <c r="G2" s="120"/>
      <c r="H2" s="120"/>
      <c r="I2" s="121"/>
    </row>
    <row r="3" spans="1:9" ht="30" customHeight="1" x14ac:dyDescent="0.25">
      <c r="A3" s="122" t="s">
        <v>49</v>
      </c>
      <c r="B3" s="122"/>
      <c r="C3" s="122"/>
      <c r="D3" s="122"/>
      <c r="E3" s="122"/>
      <c r="F3" s="122"/>
      <c r="G3" s="122"/>
      <c r="H3" s="122"/>
      <c r="I3" s="122"/>
    </row>
    <row r="4" spans="1:9" ht="30" customHeight="1" x14ac:dyDescent="0.25">
      <c r="A4" s="122" t="s">
        <v>11</v>
      </c>
      <c r="B4" s="122"/>
      <c r="C4" s="122"/>
      <c r="D4" s="122"/>
      <c r="E4" s="122"/>
      <c r="F4" s="122"/>
      <c r="G4" s="122"/>
      <c r="H4" s="122"/>
      <c r="I4" s="122"/>
    </row>
    <row r="5" spans="1:9" s="85" customFormat="1" ht="30" customHeight="1" x14ac:dyDescent="0.25">
      <c r="A5" s="86"/>
      <c r="B5" s="86"/>
      <c r="C5" s="86"/>
      <c r="D5" s="86"/>
      <c r="E5" s="86"/>
      <c r="F5" s="86"/>
      <c r="G5" s="86"/>
      <c r="H5" s="86"/>
      <c r="I5" s="86"/>
    </row>
    <row r="6" spans="1:9" s="85" customFormat="1" ht="30" customHeight="1" x14ac:dyDescent="0.25">
      <c r="A6" s="87" t="s">
        <v>27</v>
      </c>
      <c r="B6" s="88"/>
      <c r="C6" s="88"/>
      <c r="D6" s="88"/>
      <c r="E6" s="88"/>
      <c r="F6" s="86"/>
      <c r="G6" s="86"/>
      <c r="H6" s="86"/>
      <c r="I6" s="86"/>
    </row>
    <row r="8" spans="1:9" ht="39.950000000000003" customHeight="1" x14ac:dyDescent="0.25">
      <c r="A8" s="17" t="s">
        <v>0</v>
      </c>
      <c r="B8" s="18" t="s">
        <v>12</v>
      </c>
      <c r="C8" s="17" t="s">
        <v>8</v>
      </c>
      <c r="D8" s="17" t="s">
        <v>19</v>
      </c>
      <c r="E8" s="17" t="s">
        <v>24</v>
      </c>
      <c r="F8" s="17" t="s">
        <v>21</v>
      </c>
      <c r="G8" s="17" t="s">
        <v>18</v>
      </c>
      <c r="H8" s="17" t="s">
        <v>20</v>
      </c>
      <c r="I8" s="17" t="s">
        <v>22</v>
      </c>
    </row>
    <row r="9" spans="1:9" ht="39.950000000000003" customHeight="1" x14ac:dyDescent="0.25">
      <c r="A9" s="19">
        <v>1</v>
      </c>
      <c r="B9" s="20" t="s">
        <v>43</v>
      </c>
      <c r="C9" s="21" t="s">
        <v>66</v>
      </c>
      <c r="D9" s="22">
        <v>52.5</v>
      </c>
      <c r="E9" s="21" t="s">
        <v>40</v>
      </c>
      <c r="F9" s="1"/>
      <c r="G9" s="69"/>
      <c r="H9" s="23">
        <f>G9*1.2</f>
        <v>0</v>
      </c>
      <c r="I9" s="11">
        <f>H9/D9</f>
        <v>0</v>
      </c>
    </row>
    <row r="10" spans="1:9" ht="39.950000000000003" customHeight="1" x14ac:dyDescent="0.25">
      <c r="A10" s="24">
        <v>2</v>
      </c>
      <c r="B10" s="25" t="s">
        <v>2</v>
      </c>
      <c r="C10" s="26" t="s">
        <v>67</v>
      </c>
      <c r="D10" s="27">
        <v>516.25</v>
      </c>
      <c r="E10" s="26" t="s">
        <v>39</v>
      </c>
      <c r="F10" s="4"/>
      <c r="G10" s="70"/>
      <c r="H10" s="77">
        <f t="shared" ref="H10:H27" si="0">G10*1.2</f>
        <v>0</v>
      </c>
      <c r="I10" s="12">
        <f>H10/D10</f>
        <v>0</v>
      </c>
    </row>
    <row r="11" spans="1:9" s="85" customFormat="1" ht="39.950000000000003" customHeight="1" x14ac:dyDescent="0.25">
      <c r="A11" s="19">
        <v>3</v>
      </c>
      <c r="B11" s="20" t="s">
        <v>2</v>
      </c>
      <c r="C11" s="21" t="s">
        <v>44</v>
      </c>
      <c r="D11" s="22">
        <v>353.91</v>
      </c>
      <c r="E11" s="21" t="s">
        <v>45</v>
      </c>
      <c r="F11" s="2"/>
      <c r="G11" s="69"/>
      <c r="H11" s="23">
        <f t="shared" si="0"/>
        <v>0</v>
      </c>
      <c r="I11" s="11">
        <f t="shared" ref="I11:I15" si="1">H11/D11</f>
        <v>0</v>
      </c>
    </row>
    <row r="12" spans="1:9" ht="39.950000000000003" customHeight="1" x14ac:dyDescent="0.25">
      <c r="A12" s="24">
        <v>4</v>
      </c>
      <c r="B12" s="25" t="s">
        <v>2</v>
      </c>
      <c r="C12" s="26" t="s">
        <v>44</v>
      </c>
      <c r="D12" s="27">
        <v>488.03</v>
      </c>
      <c r="E12" s="26" t="s">
        <v>40</v>
      </c>
      <c r="F12" s="4"/>
      <c r="G12" s="70"/>
      <c r="H12" s="77">
        <f t="shared" si="0"/>
        <v>0</v>
      </c>
      <c r="I12" s="12">
        <f t="shared" si="1"/>
        <v>0</v>
      </c>
    </row>
    <row r="13" spans="1:9" ht="39.950000000000003" customHeight="1" x14ac:dyDescent="0.25">
      <c r="A13" s="19">
        <v>5</v>
      </c>
      <c r="B13" s="20" t="s">
        <v>6</v>
      </c>
      <c r="C13" s="21" t="s">
        <v>67</v>
      </c>
      <c r="D13" s="22">
        <v>83.02</v>
      </c>
      <c r="E13" s="21" t="s">
        <v>39</v>
      </c>
      <c r="F13" s="1"/>
      <c r="G13" s="69"/>
      <c r="H13" s="23">
        <f t="shared" si="0"/>
        <v>0</v>
      </c>
      <c r="I13" s="11">
        <f t="shared" si="1"/>
        <v>0</v>
      </c>
    </row>
    <row r="14" spans="1:9" s="85" customFormat="1" ht="39.950000000000003" customHeight="1" x14ac:dyDescent="0.25">
      <c r="A14" s="24">
        <v>6</v>
      </c>
      <c r="B14" s="25" t="s">
        <v>6</v>
      </c>
      <c r="C14" s="26" t="s">
        <v>7</v>
      </c>
      <c r="D14" s="27">
        <v>10.6</v>
      </c>
      <c r="E14" s="28" t="s">
        <v>40</v>
      </c>
      <c r="F14" s="4"/>
      <c r="G14" s="70"/>
      <c r="H14" s="77">
        <f t="shared" si="0"/>
        <v>0</v>
      </c>
      <c r="I14" s="12">
        <f t="shared" si="1"/>
        <v>0</v>
      </c>
    </row>
    <row r="15" spans="1:9" s="85" customFormat="1" ht="39.950000000000003" customHeight="1" x14ac:dyDescent="0.25">
      <c r="A15" s="19">
        <v>7</v>
      </c>
      <c r="B15" s="20" t="s">
        <v>5</v>
      </c>
      <c r="C15" s="21" t="s">
        <v>10</v>
      </c>
      <c r="D15" s="22">
        <v>4.8</v>
      </c>
      <c r="E15" s="21" t="s">
        <v>39</v>
      </c>
      <c r="F15" s="1"/>
      <c r="G15" s="69"/>
      <c r="H15" s="23">
        <f t="shared" si="0"/>
        <v>0</v>
      </c>
      <c r="I15" s="11">
        <f t="shared" si="1"/>
        <v>0</v>
      </c>
    </row>
    <row r="16" spans="1:9" ht="39.950000000000003" customHeight="1" x14ac:dyDescent="0.25">
      <c r="A16" s="24">
        <v>8</v>
      </c>
      <c r="B16" s="29" t="s">
        <v>28</v>
      </c>
      <c r="C16" s="73" t="s">
        <v>9</v>
      </c>
      <c r="D16" s="74" t="s">
        <v>9</v>
      </c>
      <c r="E16" s="30" t="s">
        <v>39</v>
      </c>
      <c r="F16" s="5"/>
      <c r="G16" s="71"/>
      <c r="H16" s="77">
        <f t="shared" si="0"/>
        <v>0</v>
      </c>
      <c r="I16" s="76"/>
    </row>
    <row r="17" spans="1:9" s="85" customFormat="1" ht="51.75" customHeight="1" x14ac:dyDescent="0.25">
      <c r="A17" s="19">
        <v>9</v>
      </c>
      <c r="B17" s="31" t="s">
        <v>29</v>
      </c>
      <c r="C17" s="32" t="s">
        <v>9</v>
      </c>
      <c r="D17" s="33" t="s">
        <v>9</v>
      </c>
      <c r="E17" s="34" t="s">
        <v>39</v>
      </c>
      <c r="F17" s="3"/>
      <c r="G17" s="72"/>
      <c r="H17" s="23">
        <f t="shared" si="0"/>
        <v>0</v>
      </c>
      <c r="I17" s="76"/>
    </row>
    <row r="18" spans="1:9" s="85" customFormat="1" ht="39.950000000000003" customHeight="1" x14ac:dyDescent="0.25">
      <c r="A18" s="24">
        <v>10</v>
      </c>
      <c r="B18" s="25" t="s">
        <v>30</v>
      </c>
      <c r="C18" s="73" t="s">
        <v>9</v>
      </c>
      <c r="D18" s="74" t="s">
        <v>9</v>
      </c>
      <c r="E18" s="30" t="s">
        <v>39</v>
      </c>
      <c r="F18" s="5"/>
      <c r="G18" s="71"/>
      <c r="H18" s="77">
        <f t="shared" si="0"/>
        <v>0</v>
      </c>
      <c r="I18" s="76"/>
    </row>
    <row r="19" spans="1:9" s="85" customFormat="1" ht="39.950000000000003" customHeight="1" x14ac:dyDescent="0.25">
      <c r="A19" s="19">
        <v>11</v>
      </c>
      <c r="B19" s="20" t="s">
        <v>31</v>
      </c>
      <c r="C19" s="32" t="s">
        <v>9</v>
      </c>
      <c r="D19" s="33" t="s">
        <v>9</v>
      </c>
      <c r="E19" s="34" t="s">
        <v>39</v>
      </c>
      <c r="F19" s="3"/>
      <c r="G19" s="72"/>
      <c r="H19" s="23">
        <f t="shared" si="0"/>
        <v>0</v>
      </c>
      <c r="I19" s="76"/>
    </row>
    <row r="20" spans="1:9" s="85" customFormat="1" ht="39.950000000000003" customHeight="1" x14ac:dyDescent="0.25">
      <c r="A20" s="24">
        <v>12</v>
      </c>
      <c r="B20" s="25" t="s">
        <v>32</v>
      </c>
      <c r="C20" s="73" t="s">
        <v>9</v>
      </c>
      <c r="D20" s="74" t="s">
        <v>9</v>
      </c>
      <c r="E20" s="30" t="s">
        <v>39</v>
      </c>
      <c r="F20" s="5"/>
      <c r="G20" s="71"/>
      <c r="H20" s="77">
        <f t="shared" si="0"/>
        <v>0</v>
      </c>
      <c r="I20" s="76"/>
    </row>
    <row r="21" spans="1:9" s="85" customFormat="1" ht="39.950000000000003" customHeight="1" x14ac:dyDescent="0.25">
      <c r="A21" s="19">
        <v>13</v>
      </c>
      <c r="B21" s="20" t="s">
        <v>33</v>
      </c>
      <c r="C21" s="32" t="s">
        <v>9</v>
      </c>
      <c r="D21" s="33" t="s">
        <v>9</v>
      </c>
      <c r="E21" s="34" t="s">
        <v>39</v>
      </c>
      <c r="F21" s="3"/>
      <c r="G21" s="72"/>
      <c r="H21" s="23">
        <f t="shared" si="0"/>
        <v>0</v>
      </c>
      <c r="I21" s="76"/>
    </row>
    <row r="22" spans="1:9" s="85" customFormat="1" ht="51" customHeight="1" x14ac:dyDescent="0.25">
      <c r="A22" s="24">
        <v>14</v>
      </c>
      <c r="B22" s="25" t="s">
        <v>34</v>
      </c>
      <c r="C22" s="73" t="s">
        <v>9</v>
      </c>
      <c r="D22" s="74" t="s">
        <v>9</v>
      </c>
      <c r="E22" s="30" t="s">
        <v>39</v>
      </c>
      <c r="F22" s="5"/>
      <c r="G22" s="71"/>
      <c r="H22" s="77">
        <f t="shared" si="0"/>
        <v>0</v>
      </c>
      <c r="I22" s="76"/>
    </row>
    <row r="23" spans="1:9" s="85" customFormat="1" ht="39.950000000000003" customHeight="1" x14ac:dyDescent="0.25">
      <c r="A23" s="19">
        <v>15</v>
      </c>
      <c r="B23" s="20" t="s">
        <v>35</v>
      </c>
      <c r="C23" s="32" t="s">
        <v>9</v>
      </c>
      <c r="D23" s="33" t="s">
        <v>9</v>
      </c>
      <c r="E23" s="34" t="s">
        <v>40</v>
      </c>
      <c r="F23" s="3"/>
      <c r="G23" s="72"/>
      <c r="H23" s="23">
        <f t="shared" si="0"/>
        <v>0</v>
      </c>
      <c r="I23" s="76"/>
    </row>
    <row r="24" spans="1:9" s="85" customFormat="1" ht="39.950000000000003" customHeight="1" x14ac:dyDescent="0.25">
      <c r="A24" s="24">
        <v>16</v>
      </c>
      <c r="B24" s="25" t="s">
        <v>36</v>
      </c>
      <c r="C24" s="73" t="s">
        <v>9</v>
      </c>
      <c r="D24" s="74" t="s">
        <v>9</v>
      </c>
      <c r="E24" s="30" t="s">
        <v>40</v>
      </c>
      <c r="F24" s="5"/>
      <c r="G24" s="71"/>
      <c r="H24" s="77">
        <f t="shared" si="0"/>
        <v>0</v>
      </c>
      <c r="I24" s="76"/>
    </row>
    <row r="25" spans="1:9" s="85" customFormat="1" ht="39.950000000000003" customHeight="1" x14ac:dyDescent="0.25">
      <c r="A25" s="19">
        <v>17</v>
      </c>
      <c r="B25" s="20" t="s">
        <v>37</v>
      </c>
      <c r="C25" s="32" t="s">
        <v>9</v>
      </c>
      <c r="D25" s="33" t="s">
        <v>9</v>
      </c>
      <c r="E25" s="34" t="s">
        <v>40</v>
      </c>
      <c r="F25" s="3"/>
      <c r="G25" s="72"/>
      <c r="H25" s="23">
        <f t="shared" si="0"/>
        <v>0</v>
      </c>
      <c r="I25" s="76"/>
    </row>
    <row r="26" spans="1:9" s="85" customFormat="1" ht="39.950000000000003" customHeight="1" x14ac:dyDescent="0.25">
      <c r="A26" s="24">
        <v>18</v>
      </c>
      <c r="B26" s="25" t="s">
        <v>38</v>
      </c>
      <c r="C26" s="73" t="s">
        <v>9</v>
      </c>
      <c r="D26" s="74" t="s">
        <v>9</v>
      </c>
      <c r="E26" s="73" t="s">
        <v>41</v>
      </c>
      <c r="F26" s="5"/>
      <c r="G26" s="71"/>
      <c r="H26" s="77">
        <f t="shared" si="0"/>
        <v>0</v>
      </c>
      <c r="I26" s="76"/>
    </row>
    <row r="27" spans="1:9" s="85" customFormat="1" ht="39.950000000000003" customHeight="1" x14ac:dyDescent="0.25">
      <c r="A27" s="19">
        <v>19</v>
      </c>
      <c r="B27" s="20" t="s">
        <v>42</v>
      </c>
      <c r="C27" s="32" t="s">
        <v>9</v>
      </c>
      <c r="D27" s="33" t="s">
        <v>9</v>
      </c>
      <c r="E27" s="32" t="s">
        <v>41</v>
      </c>
      <c r="F27" s="1"/>
      <c r="G27" s="69"/>
      <c r="H27" s="23">
        <f t="shared" si="0"/>
        <v>0</v>
      </c>
      <c r="I27" s="10"/>
    </row>
    <row r="28" spans="1:9" s="85" customFormat="1" ht="39.950000000000003" customHeight="1" thickBot="1" x14ac:dyDescent="0.3">
      <c r="A28" s="36"/>
      <c r="B28" s="37"/>
      <c r="C28" s="38"/>
      <c r="D28" s="38"/>
      <c r="E28" s="109" t="s">
        <v>46</v>
      </c>
      <c r="F28" s="110"/>
      <c r="G28" s="15"/>
      <c r="H28" s="40"/>
      <c r="I28" s="41"/>
    </row>
    <row r="29" spans="1:9" s="85" customFormat="1" ht="39.950000000000003" customHeight="1" thickBot="1" x14ac:dyDescent="0.3">
      <c r="A29" s="36"/>
      <c r="B29" s="37"/>
      <c r="C29" s="38"/>
      <c r="D29" s="38"/>
      <c r="E29" s="75" t="s">
        <v>60</v>
      </c>
      <c r="F29" s="68"/>
      <c r="G29" s="7"/>
      <c r="H29" s="43"/>
      <c r="I29" s="41"/>
    </row>
    <row r="30" spans="1:9" s="85" customFormat="1" ht="51" customHeight="1" thickBot="1" x14ac:dyDescent="0.3">
      <c r="A30" s="36"/>
      <c r="B30" s="37"/>
      <c r="C30" s="38"/>
      <c r="D30" s="38"/>
      <c r="E30" s="44"/>
      <c r="F30" s="66" t="s">
        <v>50</v>
      </c>
      <c r="G30" s="80">
        <f>SUM(G9:G27)</f>
        <v>0</v>
      </c>
      <c r="H30" s="45"/>
      <c r="I30" s="41"/>
    </row>
    <row r="31" spans="1:9" s="85" customFormat="1" ht="51" customHeight="1" thickBot="1" x14ac:dyDescent="0.3">
      <c r="A31" s="36"/>
      <c r="B31" s="89"/>
      <c r="C31" s="38"/>
      <c r="D31" s="38"/>
      <c r="E31" s="38"/>
      <c r="F31" s="46"/>
      <c r="G31" s="75" t="s">
        <v>51</v>
      </c>
      <c r="H31" s="67">
        <f>G30*1.2</f>
        <v>0</v>
      </c>
      <c r="I31" s="76"/>
    </row>
    <row r="32" spans="1:9" s="85" customFormat="1" ht="13.5" customHeight="1" thickBot="1" x14ac:dyDescent="0.3">
      <c r="A32" s="36"/>
      <c r="B32" s="37"/>
      <c r="C32" s="38"/>
      <c r="D32" s="38"/>
      <c r="E32" s="38"/>
      <c r="F32" s="38"/>
      <c r="G32" s="97"/>
      <c r="H32" s="38"/>
      <c r="I32" s="76"/>
    </row>
    <row r="33" spans="1:10" s="85" customFormat="1" ht="51" customHeight="1" thickBot="1" x14ac:dyDescent="0.3">
      <c r="A33" s="36"/>
      <c r="B33" s="37"/>
      <c r="C33" s="38"/>
      <c r="D33" s="38"/>
      <c r="E33" s="38"/>
      <c r="F33" s="38"/>
      <c r="G33" s="75" t="s">
        <v>52</v>
      </c>
      <c r="H33" s="67">
        <f>H31*12</f>
        <v>0</v>
      </c>
      <c r="I33" s="41"/>
    </row>
    <row r="34" spans="1:10" s="85" customFormat="1" ht="12" customHeight="1" x14ac:dyDescent="0.25">
      <c r="A34" s="84"/>
      <c r="B34" s="47"/>
      <c r="C34" s="47"/>
      <c r="D34" s="47"/>
      <c r="E34" s="47"/>
      <c r="F34" s="47"/>
      <c r="G34" s="47"/>
      <c r="H34" s="47"/>
      <c r="I34" s="47"/>
      <c r="J34" s="84"/>
    </row>
    <row r="35" spans="1:10" x14ac:dyDescent="0.25">
      <c r="B35" s="47"/>
      <c r="C35" s="47"/>
      <c r="D35" s="47"/>
      <c r="E35" s="47"/>
      <c r="F35" s="47"/>
      <c r="G35" s="47"/>
      <c r="H35" s="47"/>
      <c r="I35" s="47"/>
    </row>
    <row r="36" spans="1:10" s="50" customFormat="1" ht="30" customHeight="1" x14ac:dyDescent="0.25">
      <c r="A36" s="48" t="s">
        <v>57</v>
      </c>
      <c r="B36" s="49"/>
      <c r="C36" s="49"/>
      <c r="D36" s="47"/>
      <c r="E36" s="47"/>
      <c r="F36" s="47"/>
      <c r="G36" s="47"/>
      <c r="H36" s="47"/>
      <c r="I36" s="47"/>
      <c r="J36" s="84"/>
    </row>
    <row r="38" spans="1:10" ht="39.950000000000003" customHeight="1" x14ac:dyDescent="0.25">
      <c r="A38" s="17" t="s">
        <v>0</v>
      </c>
      <c r="B38" s="18" t="s">
        <v>12</v>
      </c>
      <c r="C38" s="17" t="s">
        <v>8</v>
      </c>
      <c r="D38" s="17" t="s">
        <v>23</v>
      </c>
      <c r="E38" s="17" t="s">
        <v>24</v>
      </c>
      <c r="F38" s="17" t="s">
        <v>26</v>
      </c>
      <c r="G38" s="17" t="s">
        <v>47</v>
      </c>
      <c r="H38" s="17" t="s">
        <v>48</v>
      </c>
      <c r="I38" s="17" t="s">
        <v>22</v>
      </c>
    </row>
    <row r="39" spans="1:10" ht="39.950000000000003" customHeight="1" x14ac:dyDescent="0.25">
      <c r="A39" s="19">
        <v>1</v>
      </c>
      <c r="B39" s="20" t="s">
        <v>6</v>
      </c>
      <c r="C39" s="21" t="s">
        <v>68</v>
      </c>
      <c r="D39" s="22">
        <v>276.26</v>
      </c>
      <c r="E39" s="21" t="s">
        <v>25</v>
      </c>
      <c r="F39" s="1"/>
      <c r="G39" s="81"/>
      <c r="H39" s="23">
        <f>G39*1.2</f>
        <v>0</v>
      </c>
      <c r="I39" s="11">
        <f>H39/D39</f>
        <v>0</v>
      </c>
    </row>
    <row r="40" spans="1:10" ht="39.950000000000003" customHeight="1" x14ac:dyDescent="0.25">
      <c r="A40" s="24">
        <v>2</v>
      </c>
      <c r="B40" s="25" t="s">
        <v>3</v>
      </c>
      <c r="C40" s="26" t="s">
        <v>9</v>
      </c>
      <c r="D40" s="27" t="s">
        <v>9</v>
      </c>
      <c r="E40" s="26" t="s">
        <v>25</v>
      </c>
      <c r="F40" s="4"/>
      <c r="G40" s="82"/>
      <c r="H40" s="51">
        <f>G40*1.2</f>
        <v>0</v>
      </c>
      <c r="I40" s="76"/>
    </row>
    <row r="41" spans="1:10" ht="39.950000000000003" customHeight="1" thickBot="1" x14ac:dyDescent="0.3">
      <c r="A41" s="19">
        <v>3</v>
      </c>
      <c r="B41" s="20" t="s">
        <v>4</v>
      </c>
      <c r="C41" s="21" t="s">
        <v>9</v>
      </c>
      <c r="D41" s="21" t="s">
        <v>9</v>
      </c>
      <c r="E41" s="35" t="s">
        <v>25</v>
      </c>
      <c r="F41" s="13"/>
      <c r="G41" s="81"/>
      <c r="H41" s="23">
        <f>G41*1.2</f>
        <v>0</v>
      </c>
      <c r="I41" s="76"/>
    </row>
    <row r="42" spans="1:10" ht="39.950000000000003" customHeight="1" thickBot="1" x14ac:dyDescent="0.3">
      <c r="B42" s="47"/>
      <c r="E42" s="75" t="s">
        <v>61</v>
      </c>
      <c r="F42" s="8"/>
      <c r="G42" s="39"/>
      <c r="H42" s="40"/>
      <c r="I42" s="90"/>
    </row>
    <row r="43" spans="1:10" ht="39.950000000000003" customHeight="1" thickBot="1" x14ac:dyDescent="0.3">
      <c r="B43" s="47"/>
      <c r="E43" s="75" t="s">
        <v>60</v>
      </c>
      <c r="F43" s="8"/>
      <c r="G43" s="42"/>
      <c r="H43" s="43"/>
    </row>
    <row r="44" spans="1:10" ht="48" thickBot="1" x14ac:dyDescent="0.3">
      <c r="E44" s="44"/>
      <c r="F44" s="75" t="s">
        <v>53</v>
      </c>
      <c r="G44" s="83">
        <f>SUM(G39:G41)</f>
        <v>0</v>
      </c>
      <c r="H44" s="42"/>
      <c r="I44" s="90"/>
    </row>
    <row r="45" spans="1:10" ht="48" thickBot="1" x14ac:dyDescent="0.3">
      <c r="E45" s="38"/>
      <c r="F45" s="44"/>
      <c r="G45" s="75" t="s">
        <v>54</v>
      </c>
      <c r="H45" s="67">
        <f>G44*1.2</f>
        <v>0</v>
      </c>
      <c r="I45" s="90"/>
    </row>
    <row r="46" spans="1:10" s="91" customFormat="1" ht="11.25" customHeight="1" thickBot="1" x14ac:dyDescent="0.3">
      <c r="C46" s="92"/>
      <c r="D46" s="92"/>
      <c r="E46" s="38"/>
      <c r="F46" s="38"/>
      <c r="G46" s="52"/>
      <c r="H46" s="38"/>
    </row>
    <row r="47" spans="1:10" ht="48" thickBot="1" x14ac:dyDescent="0.3">
      <c r="E47" s="38"/>
      <c r="F47" s="44"/>
      <c r="G47" s="53" t="s">
        <v>52</v>
      </c>
      <c r="H47" s="67">
        <f>H45*2</f>
        <v>0</v>
      </c>
    </row>
    <row r="48" spans="1:10" x14ac:dyDescent="0.25">
      <c r="G48" s="93"/>
      <c r="H48" s="93"/>
    </row>
    <row r="50" spans="1:9" s="85" customFormat="1" ht="30" customHeight="1" x14ac:dyDescent="0.25">
      <c r="A50" s="48" t="s">
        <v>56</v>
      </c>
      <c r="B50" s="88"/>
      <c r="C50" s="131" t="s">
        <v>71</v>
      </c>
      <c r="D50" s="131"/>
      <c r="E50" s="131"/>
      <c r="F50" s="131"/>
      <c r="G50" s="86"/>
      <c r="H50" s="86"/>
      <c r="I50" s="86"/>
    </row>
    <row r="52" spans="1:9" ht="39.950000000000003" customHeight="1" x14ac:dyDescent="0.25">
      <c r="A52" s="17" t="s">
        <v>0</v>
      </c>
      <c r="B52" s="18" t="s">
        <v>13</v>
      </c>
      <c r="C52" s="17" t="s">
        <v>1</v>
      </c>
      <c r="D52" s="17" t="s">
        <v>17</v>
      </c>
      <c r="E52" s="17" t="s">
        <v>18</v>
      </c>
      <c r="F52" s="17" t="s">
        <v>20</v>
      </c>
      <c r="G52" s="54"/>
      <c r="H52" s="54"/>
      <c r="I52" s="54"/>
    </row>
    <row r="53" spans="1:9" s="58" customFormat="1" ht="39.950000000000003" customHeight="1" x14ac:dyDescent="0.25">
      <c r="A53" s="19">
        <v>1</v>
      </c>
      <c r="B53" s="55" t="s">
        <v>14</v>
      </c>
      <c r="C53" s="9"/>
      <c r="D53" s="9"/>
      <c r="E53" s="63">
        <f>C53*D53</f>
        <v>0</v>
      </c>
      <c r="F53" s="63">
        <f>E53*1.2</f>
        <v>0</v>
      </c>
      <c r="G53" s="56"/>
      <c r="H53" s="56"/>
      <c r="I53" s="57"/>
    </row>
    <row r="54" spans="1:9" s="58" customFormat="1" ht="39.950000000000003" customHeight="1" x14ac:dyDescent="0.25">
      <c r="A54" s="24">
        <v>2</v>
      </c>
      <c r="B54" s="59" t="s">
        <v>15</v>
      </c>
      <c r="C54" s="6"/>
      <c r="D54" s="6"/>
      <c r="E54" s="64">
        <f t="shared" ref="E54:E55" si="2">C54*D54</f>
        <v>0</v>
      </c>
      <c r="F54" s="64">
        <f>E54*1.2</f>
        <v>0</v>
      </c>
      <c r="G54" s="56"/>
      <c r="H54" s="56"/>
      <c r="I54" s="57"/>
    </row>
    <row r="55" spans="1:9" s="58" customFormat="1" ht="39.950000000000003" customHeight="1" thickBot="1" x14ac:dyDescent="0.3">
      <c r="A55" s="19">
        <v>3</v>
      </c>
      <c r="B55" s="55" t="s">
        <v>16</v>
      </c>
      <c r="C55" s="9"/>
      <c r="D55" s="9"/>
      <c r="E55" s="63">
        <f t="shared" si="2"/>
        <v>0</v>
      </c>
      <c r="F55" s="63">
        <f>E55*1.2</f>
        <v>0</v>
      </c>
      <c r="G55" s="56"/>
      <c r="H55" s="56"/>
      <c r="I55" s="57"/>
    </row>
    <row r="56" spans="1:9" s="58" customFormat="1" ht="45.75" customHeight="1" thickBot="1" x14ac:dyDescent="0.3">
      <c r="A56" s="36"/>
      <c r="B56" s="60"/>
      <c r="C56" s="61"/>
      <c r="D56" s="62" t="s">
        <v>62</v>
      </c>
      <c r="E56" s="67">
        <f>SUM(E53:E55)</f>
        <v>0</v>
      </c>
      <c r="F56" s="65"/>
      <c r="G56" s="56"/>
      <c r="H56" s="56"/>
      <c r="I56" s="57"/>
    </row>
    <row r="57" spans="1:9" ht="51" customHeight="1" thickBot="1" x14ac:dyDescent="0.3">
      <c r="E57" s="75" t="s">
        <v>63</v>
      </c>
      <c r="F57" s="107">
        <f>E56*1.2</f>
        <v>0</v>
      </c>
    </row>
    <row r="58" spans="1:9" ht="14.25" customHeight="1" thickBot="1" x14ac:dyDescent="0.3">
      <c r="E58" s="97"/>
      <c r="F58" s="92"/>
    </row>
    <row r="59" spans="1:9" ht="51" customHeight="1" thickBot="1" x14ac:dyDescent="0.3">
      <c r="E59" s="75" t="s">
        <v>55</v>
      </c>
      <c r="F59" s="107">
        <f>F57*12</f>
        <v>0</v>
      </c>
    </row>
    <row r="61" spans="1:9" ht="15.75" thickBot="1" x14ac:dyDescent="0.3"/>
    <row r="62" spans="1:9" ht="48" customHeight="1" thickBot="1" x14ac:dyDescent="0.3">
      <c r="A62" s="123" t="s">
        <v>58</v>
      </c>
      <c r="B62" s="124"/>
      <c r="C62" s="124"/>
      <c r="D62" s="124"/>
      <c r="E62" s="125"/>
      <c r="F62" s="62" t="s">
        <v>52</v>
      </c>
      <c r="G62" s="94" t="s">
        <v>64</v>
      </c>
      <c r="H62" s="95"/>
      <c r="I62" s="95"/>
    </row>
    <row r="63" spans="1:9" ht="12" customHeight="1" thickBot="1" x14ac:dyDescent="0.3">
      <c r="A63" s="96"/>
      <c r="B63" s="96"/>
      <c r="C63" s="96"/>
      <c r="D63" s="96"/>
      <c r="E63" s="96"/>
      <c r="F63" s="128"/>
      <c r="G63" s="128"/>
      <c r="H63" s="92"/>
      <c r="I63" s="91"/>
    </row>
    <row r="64" spans="1:9" ht="39.950000000000003" customHeight="1" thickBot="1" x14ac:dyDescent="0.3">
      <c r="A64" s="126" t="s">
        <v>27</v>
      </c>
      <c r="B64" s="127"/>
      <c r="C64" s="127"/>
      <c r="D64" s="127"/>
      <c r="E64" s="127"/>
      <c r="F64" s="103">
        <f>H33</f>
        <v>0</v>
      </c>
      <c r="G64" s="104"/>
      <c r="H64" s="92"/>
      <c r="I64" s="91"/>
    </row>
    <row r="65" spans="1:9" ht="12" customHeight="1" thickBot="1" x14ac:dyDescent="0.3">
      <c r="A65" s="98"/>
      <c r="B65" s="91"/>
      <c r="C65" s="92"/>
      <c r="D65" s="92"/>
      <c r="E65" s="92"/>
      <c r="F65" s="129"/>
      <c r="G65" s="129"/>
      <c r="H65" s="92"/>
      <c r="I65" s="91"/>
    </row>
    <row r="66" spans="1:9" ht="39.950000000000003" customHeight="1" thickBot="1" x14ac:dyDescent="0.3">
      <c r="A66" s="126" t="s">
        <v>57</v>
      </c>
      <c r="B66" s="127"/>
      <c r="C66" s="127"/>
      <c r="D66" s="127"/>
      <c r="E66" s="127"/>
      <c r="F66" s="103">
        <f>H47</f>
        <v>0</v>
      </c>
      <c r="G66" s="104"/>
      <c r="H66" s="92"/>
      <c r="I66" s="91"/>
    </row>
    <row r="67" spans="1:9" ht="12" customHeight="1" thickBot="1" x14ac:dyDescent="0.3">
      <c r="A67" s="98"/>
      <c r="B67" s="91"/>
      <c r="C67" s="92"/>
      <c r="D67" s="92"/>
      <c r="E67" s="92"/>
      <c r="F67" s="129"/>
      <c r="G67" s="129"/>
      <c r="H67" s="92"/>
      <c r="I67" s="91"/>
    </row>
    <row r="68" spans="1:9" ht="39.950000000000003" customHeight="1" thickBot="1" x14ac:dyDescent="0.3">
      <c r="A68" s="126" t="s">
        <v>56</v>
      </c>
      <c r="B68" s="127"/>
      <c r="C68" s="127"/>
      <c r="D68" s="127"/>
      <c r="E68" s="127"/>
      <c r="F68" s="103">
        <f>F59</f>
        <v>0</v>
      </c>
      <c r="G68" s="101"/>
      <c r="H68" s="92"/>
      <c r="I68" s="91"/>
    </row>
    <row r="69" spans="1:9" ht="15.75" thickBot="1" x14ac:dyDescent="0.3">
      <c r="F69" s="99"/>
      <c r="G69" s="99"/>
      <c r="H69" s="92"/>
      <c r="I69" s="91"/>
    </row>
    <row r="70" spans="1:9" ht="76.5" customHeight="1" thickBot="1" x14ac:dyDescent="0.3">
      <c r="C70" s="116" t="s">
        <v>59</v>
      </c>
      <c r="D70" s="130"/>
      <c r="E70" s="117"/>
      <c r="F70" s="105">
        <f>F64+F66+F68</f>
        <v>0</v>
      </c>
      <c r="G70" s="102"/>
      <c r="H70" s="92"/>
      <c r="I70" s="91"/>
    </row>
    <row r="71" spans="1:9" ht="76.5" customHeight="1" thickBot="1" x14ac:dyDescent="0.3">
      <c r="C71" s="118"/>
      <c r="D71" s="118"/>
      <c r="E71" s="118"/>
      <c r="F71" s="100" t="s">
        <v>65</v>
      </c>
      <c r="G71" s="105">
        <f>G64+G66</f>
        <v>0</v>
      </c>
      <c r="H71" s="92"/>
      <c r="I71" s="91"/>
    </row>
    <row r="72" spans="1:9" ht="14.25" customHeight="1" x14ac:dyDescent="0.25">
      <c r="C72" s="111"/>
      <c r="D72" s="111"/>
      <c r="E72" s="111"/>
      <c r="F72" s="112"/>
      <c r="G72" s="113"/>
      <c r="H72" s="92"/>
      <c r="I72" s="91"/>
    </row>
    <row r="74" spans="1:9" s="85" customFormat="1" ht="30" customHeight="1" x14ac:dyDescent="0.25">
      <c r="A74" s="87" t="s">
        <v>74</v>
      </c>
      <c r="B74" s="88"/>
      <c r="C74" s="88"/>
      <c r="D74" s="88"/>
      <c r="E74" s="88"/>
      <c r="F74" s="86"/>
      <c r="G74" s="86"/>
      <c r="H74" s="86"/>
      <c r="I74" s="86"/>
    </row>
    <row r="76" spans="1:9" ht="39.950000000000003" customHeight="1" x14ac:dyDescent="0.25">
      <c r="A76" s="17" t="s">
        <v>0</v>
      </c>
      <c r="B76" s="18" t="s">
        <v>12</v>
      </c>
      <c r="C76" s="17" t="s">
        <v>8</v>
      </c>
      <c r="D76" s="17" t="s">
        <v>19</v>
      </c>
      <c r="E76" s="17" t="s">
        <v>24</v>
      </c>
      <c r="F76" s="17" t="s">
        <v>21</v>
      </c>
      <c r="G76" s="17" t="s">
        <v>18</v>
      </c>
      <c r="H76" s="17" t="s">
        <v>20</v>
      </c>
    </row>
    <row r="77" spans="1:9" s="85" customFormat="1" ht="57" customHeight="1" thickBot="1" x14ac:dyDescent="0.3">
      <c r="A77" s="78" t="s">
        <v>69</v>
      </c>
      <c r="B77" s="108" t="s">
        <v>75</v>
      </c>
      <c r="C77" s="73" t="s">
        <v>9</v>
      </c>
      <c r="D77" s="74" t="s">
        <v>9</v>
      </c>
      <c r="E77" s="79" t="s">
        <v>39</v>
      </c>
      <c r="F77" s="14"/>
      <c r="G77" s="70"/>
      <c r="H77" s="77">
        <f t="shared" ref="H77" si="3">G77*1.2</f>
        <v>0</v>
      </c>
      <c r="I77" s="76"/>
    </row>
    <row r="78" spans="1:9" s="85" customFormat="1" ht="39.950000000000003" customHeight="1" thickBot="1" x14ac:dyDescent="0.3">
      <c r="A78" s="36"/>
      <c r="B78" s="37"/>
      <c r="C78" s="38"/>
      <c r="D78" s="38"/>
      <c r="E78" s="75" t="s">
        <v>46</v>
      </c>
      <c r="F78" s="68"/>
      <c r="G78" s="15"/>
      <c r="H78" s="40"/>
      <c r="I78" s="41"/>
    </row>
    <row r="79" spans="1:9" s="85" customFormat="1" ht="39.950000000000003" customHeight="1" thickBot="1" x14ac:dyDescent="0.3">
      <c r="A79" s="36"/>
      <c r="B79" s="37"/>
      <c r="C79" s="38"/>
      <c r="D79" s="38"/>
      <c r="E79" s="75" t="s">
        <v>60</v>
      </c>
      <c r="F79" s="68"/>
      <c r="G79" s="7"/>
      <c r="H79" s="43"/>
      <c r="I79" s="41"/>
    </row>
    <row r="80" spans="1:9" s="85" customFormat="1" ht="51" customHeight="1" thickBot="1" x14ac:dyDescent="0.3">
      <c r="A80" s="36"/>
      <c r="B80" s="37"/>
      <c r="C80" s="38"/>
      <c r="D80" s="38"/>
      <c r="E80" s="44"/>
      <c r="F80" s="66" t="s">
        <v>50</v>
      </c>
      <c r="G80" s="114">
        <f>G77</f>
        <v>0</v>
      </c>
      <c r="H80" s="45"/>
      <c r="I80" s="41"/>
    </row>
    <row r="81" spans="1:9" s="85" customFormat="1" ht="51" customHeight="1" thickBot="1" x14ac:dyDescent="0.3">
      <c r="A81" s="36"/>
      <c r="B81" s="89"/>
      <c r="C81" s="38"/>
      <c r="D81" s="38"/>
      <c r="E81" s="38"/>
      <c r="F81" s="46"/>
      <c r="G81" s="75" t="s">
        <v>51</v>
      </c>
      <c r="H81" s="67">
        <f>G80*1.2</f>
        <v>0</v>
      </c>
      <c r="I81" s="76"/>
    </row>
    <row r="82" spans="1:9" s="85" customFormat="1" ht="13.5" customHeight="1" x14ac:dyDescent="0.25">
      <c r="A82" s="36"/>
      <c r="B82" s="37"/>
      <c r="C82" s="38"/>
      <c r="D82" s="38"/>
      <c r="E82" s="38"/>
      <c r="F82" s="38"/>
      <c r="G82" s="106"/>
      <c r="H82" s="38"/>
      <c r="I82" s="76"/>
    </row>
  </sheetData>
  <sheetProtection algorithmName="SHA-512" hashValue="UqJcL0qKg1wX3DsRdTX1L0cwOJuCbhKo8JpwbnRwfiJqT1jNXFrDMup1bTazWx8m61WhwvOVujgmStUGipwSkg==" saltValue="aTmRuWJHdZ6Bjp7xujJv8A==" spinCount="100000" sheet="1" objects="1" scenarios="1"/>
  <mergeCells count="15">
    <mergeCell ref="B1:G1"/>
    <mergeCell ref="H1:I1"/>
    <mergeCell ref="C71:E71"/>
    <mergeCell ref="A2:I2"/>
    <mergeCell ref="A3:I3"/>
    <mergeCell ref="A4:I4"/>
    <mergeCell ref="A62:E62"/>
    <mergeCell ref="A64:E64"/>
    <mergeCell ref="A66:E66"/>
    <mergeCell ref="A68:E68"/>
    <mergeCell ref="F63:G63"/>
    <mergeCell ref="F65:G65"/>
    <mergeCell ref="C70:E70"/>
    <mergeCell ref="F67:G67"/>
    <mergeCell ref="C50:F50"/>
  </mergeCells>
  <pageMargins left="0.70866141732283472" right="0.70866141732283472" top="0.74803149606299213" bottom="0.74803149606299213" header="0.31496062992125984" footer="0.31496062992125984"/>
  <pageSetup paperSize="9" scale="3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2 RIOM</vt:lpstr>
    </vt:vector>
  </TitlesOfParts>
  <Company>SERVICE INFORMATIQUE CPAM 63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FAURE-03149</dc:creator>
  <cp:lastModifiedBy>FAURE STEPHANE (CPAM PUY-DE-DOME)</cp:lastModifiedBy>
  <cp:lastPrinted>2021-11-26T12:35:26Z</cp:lastPrinted>
  <dcterms:created xsi:type="dcterms:W3CDTF">2014-12-23T15:23:52Z</dcterms:created>
  <dcterms:modified xsi:type="dcterms:W3CDTF">2026-02-06T13:25:07Z</dcterms:modified>
</cp:coreProperties>
</file>